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120" windowHeight="10095"/>
  </bookViews>
  <sheets>
    <sheet name="Quadro sinottico" sheetId="1" r:id="rId1"/>
  </sheets>
  <definedNames>
    <definedName name="_xlnm._FilterDatabase" localSheetId="0" hidden="1">'Quadro sinottico'!$A$3:$X$5</definedName>
    <definedName name="_xlnm.Print_Titles" localSheetId="0">'Quadro sinottico'!$3:$3</definedName>
  </definedNames>
  <calcPr calcId="124519"/>
</workbook>
</file>

<file path=xl/calcChain.xml><?xml version="1.0" encoding="utf-8"?>
<calcChain xmlns="http://schemas.openxmlformats.org/spreadsheetml/2006/main">
  <c r="AO5" i="1"/>
  <c r="AP5"/>
  <c r="AQ5"/>
  <c r="AR5"/>
  <c r="AS5"/>
  <c r="AT5"/>
  <c r="AV5"/>
  <c r="AW5"/>
  <c r="AX5"/>
  <c r="AY5"/>
  <c r="AO6"/>
  <c r="AP6"/>
  <c r="AQ6"/>
  <c r="AR6"/>
  <c r="AS6"/>
  <c r="AT6"/>
  <c r="AV6"/>
  <c r="AW6"/>
  <c r="AX6"/>
  <c r="AY6"/>
  <c r="AO7"/>
  <c r="AP7"/>
  <c r="AQ7"/>
  <c r="AR7"/>
  <c r="AS7"/>
  <c r="AT7"/>
  <c r="AV7"/>
  <c r="AW7"/>
  <c r="AU7" s="1"/>
  <c r="AX7"/>
  <c r="AY7"/>
  <c r="AO8"/>
  <c r="AN8" s="1"/>
  <c r="AP8"/>
  <c r="AQ8"/>
  <c r="AR8"/>
  <c r="AS8"/>
  <c r="AT8"/>
  <c r="AV8"/>
  <c r="AU8" s="1"/>
  <c r="AW8"/>
  <c r="AX8"/>
  <c r="AY8"/>
  <c r="AO4"/>
  <c r="AP4"/>
  <c r="AQ4"/>
  <c r="AR4"/>
  <c r="AS4"/>
  <c r="AT4"/>
  <c r="AV4"/>
  <c r="AW4"/>
  <c r="AX4"/>
  <c r="AY4"/>
  <c r="AZ4"/>
  <c r="AZ5"/>
  <c r="AN5" l="1"/>
  <c r="AU5"/>
  <c r="AU6"/>
  <c r="AH6" s="1"/>
  <c r="AN7"/>
  <c r="AN6"/>
  <c r="AH5"/>
  <c r="AB5"/>
  <c r="AU4"/>
  <c r="AH4" s="1"/>
  <c r="AN4"/>
  <c r="AB4" l="1"/>
  <c r="I4"/>
  <c r="I5"/>
  <c r="I6"/>
  <c r="AB6"/>
  <c r="I7"/>
</calcChain>
</file>

<file path=xl/sharedStrings.xml><?xml version="1.0" encoding="utf-8"?>
<sst xmlns="http://schemas.openxmlformats.org/spreadsheetml/2006/main" count="127" uniqueCount="67">
  <si>
    <t>Mappatura processi/attività</t>
  </si>
  <si>
    <t>Valutazione rischio</t>
  </si>
  <si>
    <t>Trattamento del rischio (Misure per ridurlo/neutralizzarlo)</t>
  </si>
  <si>
    <t>COD. Unità Organizzativa</t>
  </si>
  <si>
    <t>Aree ulteriori</t>
  </si>
  <si>
    <t>Sottoaree</t>
  </si>
  <si>
    <t>Processo</t>
  </si>
  <si>
    <t xml:space="preserve">Attività </t>
  </si>
  <si>
    <t xml:space="preserve">Rischio eventuale </t>
  </si>
  <si>
    <t>Valutazione del rischio 
(valore numerico - vedi all. 5 PNA)</t>
  </si>
  <si>
    <t xml:space="preserve">Tempi di attuazione </t>
  </si>
  <si>
    <t>Indicatori</t>
  </si>
  <si>
    <t>TARGET da raggiungere</t>
  </si>
  <si>
    <t>Misure di Prevenzione trasversali 
(all. 1 PNA)</t>
  </si>
  <si>
    <t xml:space="preserve">Indicatori </t>
  </si>
  <si>
    <t xml:space="preserve">Responsabile dell'attuazione </t>
  </si>
  <si>
    <t>Dipendenti dei settori a rischio da inserire nei programmi formativi</t>
  </si>
  <si>
    <t>Codice Rischio</t>
  </si>
  <si>
    <t>Valutazione del rischio 
(valore giudizio - vedi all. PTPCT 2020)</t>
  </si>
  <si>
    <t>Attività vincolata da: (…) oppure "attività discrezionale"</t>
  </si>
  <si>
    <t>Misure di Prevenzione specifiche
 (all. 4 PNA)</t>
  </si>
  <si>
    <t>PROBABILITA'</t>
  </si>
  <si>
    <t>IMPATTO</t>
  </si>
  <si>
    <t>DATI, EVIDENZE E MOTIVAZIONE DELLA MISURA APPLICATA</t>
  </si>
  <si>
    <t>molto basso</t>
  </si>
  <si>
    <t>Evento rischioso</t>
  </si>
  <si>
    <t>LIVELLO DI INTERESSE ESTERNO</t>
  </si>
  <si>
    <t xml:space="preserve">GRADO DI DISCREZIONALITA'  NEL PROCESSO DECISIONALE </t>
  </si>
  <si>
    <t>MANIFESTAZIONE DI EVENTI CORRUTTIVI</t>
  </si>
  <si>
    <t>OPACITA' DEL PROCESSO DECISIONALE</t>
  </si>
  <si>
    <t>LIVELLO DI COLLABORAZIONE NELL'AGGIORNAMENTO E MONITORAGGIO DEL PTPCT</t>
  </si>
  <si>
    <t>ESISTENZA DI UN SISTEMA DI TRATTAMENTO DEL RISCHIO E GRADO DI ATTUAZIONE DELLE MISURE</t>
  </si>
  <si>
    <t>GIUDIZIO SINTETICO</t>
  </si>
  <si>
    <t>Sull'amministrazione in termine di: (1) qualità e continuità dell’azione amministrativa</t>
  </si>
  <si>
    <t>Sull'amministrazione in termine di: (2) impatto economico</t>
  </si>
  <si>
    <t>Sull'amministrazione in termine di: (3) conseguenze legali</t>
  </si>
  <si>
    <t>Sull'amministrazione in termine di: (4) reputazione e credibilità istituzionale, etc</t>
  </si>
  <si>
    <t>sugli stakeholders (cittadini, utenti, imprese, mercato, sistema Paese), a seguito del degrado del servizio reso a causa del verificarsi dell’evento di corruzione</t>
  </si>
  <si>
    <t>basso</t>
  </si>
  <si>
    <t>medio</t>
  </si>
  <si>
    <t>alto</t>
  </si>
  <si>
    <t>BUDGETING</t>
  </si>
  <si>
    <t>Budgeting e variazioni di budget</t>
  </si>
  <si>
    <t>Predisposizione progetto di bilancio da parte del Direttore</t>
  </si>
  <si>
    <t>Non attendibilità del bilancio</t>
  </si>
  <si>
    <t>Manuale chiusura bilancio di esercizio</t>
  </si>
  <si>
    <t>entro il 2020</t>
  </si>
  <si>
    <t>Manuale procedure di budgeting e variazioni di budget</t>
  </si>
  <si>
    <t>Pubblicazione su sito</t>
  </si>
  <si>
    <t>Pubblicazione</t>
  </si>
  <si>
    <t>Direttore</t>
  </si>
  <si>
    <t xml:space="preserve">Predisposizione budget di gestione </t>
  </si>
  <si>
    <t>Non attendibilità budget</t>
  </si>
  <si>
    <t>entro il 2027</t>
  </si>
  <si>
    <t>Adozione ex art. 31 R.A.C.</t>
  </si>
  <si>
    <t>Approvazione budget Consiglio Direttivo</t>
  </si>
  <si>
    <t>Mancato controllo documentale</t>
  </si>
  <si>
    <t>entro il 2028</t>
  </si>
  <si>
    <t>Firma digitale dei prospetti</t>
  </si>
  <si>
    <t>no</t>
  </si>
  <si>
    <t>Attività vincolata da:L. 31 dicembre 2009, n. 196</t>
  </si>
  <si>
    <t>Attività vincolata da:L. 31 dicembre 2009, n. 196 - Regolamento interno Firma digitale</t>
  </si>
  <si>
    <t>non ci sono evidenze o dati che raccontano episodi pregressi, tuttavia l'attività ha un margine di discrezionalità da mitigare con msiure da realizzare e proposte.</t>
  </si>
  <si>
    <t>Nessun dato o evidenza rispetto al rischio censito. Misure applicate sufficienti.</t>
  </si>
  <si>
    <t>Tale fase del processo risulta essere la più delicata e necessaria di misure attente</t>
  </si>
  <si>
    <t>ND</t>
  </si>
  <si>
    <r>
      <rPr>
        <b/>
        <sz val="11"/>
        <color rgb="FF0000CC"/>
        <rFont val="Calibri"/>
        <family val="2"/>
      </rPr>
      <t>SCHEDA MAPPATURA  PROCESSI, ATTIVITA' E RISCHI DI CORRUZIONE CON SOLUZIONI IPOTIZZATE
PTPCT 2020 - 2022</t>
    </r>
    <r>
      <rPr>
        <b/>
        <sz val="11"/>
        <color rgb="FF0070C0"/>
        <rFont val="Calibri"/>
        <family val="2"/>
      </rPr>
      <t xml:space="preserve">
AUTOMOBILE CLUB MANTOVA</t>
    </r>
    <r>
      <rPr>
        <b/>
        <sz val="14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</si>
</sst>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family val="2"/>
      <scheme val="minor"/>
    </font>
    <font>
      <sz val="7.5"/>
      <name val="Calibri"/>
      <family val="2"/>
    </font>
    <font>
      <b/>
      <sz val="14"/>
      <color rgb="FFFF0000"/>
      <name val="Calibri"/>
      <family val="2"/>
    </font>
    <font>
      <b/>
      <sz val="7.5"/>
      <color rgb="FF800000"/>
      <name val="Calibri"/>
      <family val="2"/>
    </font>
    <font>
      <b/>
      <sz val="7.5"/>
      <color indexed="60"/>
      <name val="Calibri"/>
      <family val="2"/>
    </font>
    <font>
      <sz val="7.5"/>
      <color rgb="FF800000"/>
      <name val="Calibri"/>
      <family val="2"/>
    </font>
    <font>
      <sz val="7.5"/>
      <color rgb="FF0000CC"/>
      <name val="Calibri"/>
      <family val="2"/>
    </font>
    <font>
      <sz val="7.5"/>
      <color rgb="FF663300"/>
      <name val="Calibri"/>
      <family val="2"/>
    </font>
    <font>
      <sz val="7.5"/>
      <color rgb="FF008000"/>
      <name val="Calibri"/>
      <family val="2"/>
    </font>
    <font>
      <sz val="7.5"/>
      <color rgb="FF6600FF"/>
      <name val="Calibri"/>
      <family val="2"/>
    </font>
    <font>
      <sz val="7.5"/>
      <color rgb="FF953735"/>
      <name val="Calibri"/>
      <family val="2"/>
    </font>
    <font>
      <b/>
      <sz val="7.5"/>
      <color rgb="FFFF0000"/>
      <name val="Calibri"/>
      <family val="2"/>
    </font>
    <font>
      <sz val="7.5"/>
      <color theme="1"/>
      <name val="Calibri"/>
      <family val="2"/>
    </font>
    <font>
      <b/>
      <sz val="14"/>
      <name val="Calibri"/>
      <family val="2"/>
    </font>
    <font>
      <sz val="10"/>
      <name val="Verdana"/>
      <family val="2"/>
    </font>
    <font>
      <b/>
      <sz val="8"/>
      <color rgb="FF800000"/>
      <name val="Calibri"/>
      <family val="2"/>
    </font>
    <font>
      <sz val="8"/>
      <color rgb="FF800000"/>
      <name val="Calibri"/>
      <family val="2"/>
    </font>
    <font>
      <sz val="8"/>
      <color rgb="FF0000CC"/>
      <name val="Calibri"/>
      <family val="2"/>
    </font>
    <font>
      <b/>
      <sz val="8"/>
      <color rgb="FF0000CC"/>
      <name val="Calibri"/>
      <family val="2"/>
    </font>
    <font>
      <b/>
      <sz val="8"/>
      <color rgb="FF953735"/>
      <name val="Calibri"/>
      <family val="2"/>
    </font>
    <font>
      <b/>
      <sz val="8"/>
      <color rgb="FF6600FF"/>
      <name val="Calibri"/>
      <family val="2"/>
    </font>
    <font>
      <b/>
      <sz val="8"/>
      <color rgb="FF663300"/>
      <name val="Calibri"/>
      <family val="2"/>
    </font>
    <font>
      <b/>
      <sz val="11"/>
      <color rgb="FF0000CC"/>
      <name val="Calibri"/>
      <family val="2"/>
    </font>
    <font>
      <b/>
      <sz val="11"/>
      <color rgb="FF0070C0"/>
      <name val="Calibri"/>
      <family val="2"/>
    </font>
    <font>
      <b/>
      <sz val="7.5"/>
      <color rgb="FFD60093"/>
      <name val="Calibri"/>
      <family val="2"/>
    </font>
    <font>
      <sz val="11"/>
      <color theme="0"/>
      <name val="Calibri"/>
      <family val="2"/>
      <scheme val="minor"/>
    </font>
    <font>
      <b/>
      <sz val="8"/>
      <color rgb="FFCC0099"/>
      <name val="Calibri"/>
      <family val="2"/>
    </font>
    <font>
      <sz val="14"/>
      <color rgb="FF0000CC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.5"/>
      <color theme="0"/>
      <name val="Calibri"/>
      <family val="2"/>
    </font>
    <font>
      <b/>
      <sz val="7.5"/>
      <color theme="3" tint="-0.499984740745262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7.5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sz val="7.5"/>
      <color rgb="FFC00000"/>
      <name val="Calibri"/>
      <family val="2"/>
    </font>
    <font>
      <sz val="7.5"/>
      <color theme="0"/>
      <name val="Calibri"/>
      <family val="2"/>
    </font>
    <font>
      <sz val="11"/>
      <name val="Calibri"/>
      <family val="2"/>
      <scheme val="minor"/>
    </font>
    <font>
      <sz val="7.5"/>
      <color theme="3" tint="-0.499984740745262"/>
      <name val="Calibri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sz val="8"/>
      <color indexed="61"/>
      <name val="Arial"/>
      <family val="2"/>
    </font>
    <font>
      <sz val="7.5"/>
      <color rgb="FFCC0099"/>
      <name val="Calibri"/>
      <family val="2"/>
    </font>
    <font>
      <sz val="8"/>
      <color rgb="FF0000CC"/>
      <name val="Arial"/>
      <family val="2"/>
    </font>
    <font>
      <sz val="8"/>
      <color indexed="54"/>
      <name val="Arial"/>
      <family val="2"/>
    </font>
    <font>
      <sz val="8"/>
      <color theme="3" tint="-0.249977111117893"/>
      <name val="Calibri"/>
      <family val="2"/>
    </font>
    <font>
      <b/>
      <sz val="8"/>
      <color theme="3" tint="-0.499984740745262"/>
      <name val="Calibri"/>
      <family val="2"/>
      <scheme val="minor"/>
    </font>
    <font>
      <b/>
      <sz val="8"/>
      <color rgb="FF80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textRotation="90"/>
    </xf>
    <xf numFmtId="0" fontId="6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0" fontId="24" fillId="0" borderId="0" xfId="0" applyFont="1" applyFill="1"/>
    <xf numFmtId="0" fontId="26" fillId="0" borderId="2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/>
    <xf numFmtId="0" fontId="38" fillId="0" borderId="0" xfId="0" applyFont="1" applyFill="1"/>
    <xf numFmtId="0" fontId="25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5" borderId="2" xfId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0000CC"/>
      <color rgb="FF800000"/>
      <color rgb="FF663300"/>
      <color rgb="FF953735"/>
      <color rgb="FF6600FF"/>
      <color rgb="FF008000"/>
      <color rgb="FF99FF66"/>
      <color rgb="FFFFCC66"/>
      <color rgb="FFFFCC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8"/>
  <sheetViews>
    <sheetView tabSelected="1" topLeftCell="C1" zoomScale="80" zoomScaleNormal="80" workbookViewId="0">
      <selection sqref="A1:T1"/>
    </sheetView>
  </sheetViews>
  <sheetFormatPr defaultRowHeight="11.25"/>
  <cols>
    <col min="1" max="1" width="6" style="23" hidden="1" customWidth="1"/>
    <col min="2" max="2" width="8.140625" style="6" hidden="1" customWidth="1"/>
    <col min="3" max="3" width="10.28515625" style="6" customWidth="1"/>
    <col min="4" max="4" width="9.42578125" style="5" customWidth="1"/>
    <col min="5" max="5" width="13.85546875" style="5" customWidth="1"/>
    <col min="6" max="6" width="9.85546875" style="7" hidden="1" customWidth="1"/>
    <col min="7" max="7" width="11.28515625" style="7" customWidth="1"/>
    <col min="8" max="8" width="9" style="7" hidden="1" customWidth="1"/>
    <col min="9" max="9" width="11.140625" style="24" customWidth="1"/>
    <col min="10" max="10" width="11.85546875" style="7" customWidth="1"/>
    <col min="11" max="11" width="12.28515625" style="8" customWidth="1"/>
    <col min="12" max="12" width="10.5703125" style="8" customWidth="1"/>
    <col min="13" max="13" width="9.7109375" style="8" customWidth="1"/>
    <col min="14" max="14" width="9.42578125" style="8" customWidth="1"/>
    <col min="15" max="15" width="12.42578125" style="9" customWidth="1"/>
    <col min="16" max="16" width="7.7109375" style="14" customWidth="1"/>
    <col min="17" max="17" width="11" style="9" customWidth="1"/>
    <col min="18" max="18" width="9.140625" style="9" customWidth="1"/>
    <col min="19" max="19" width="11" style="10" customWidth="1"/>
    <col min="20" max="20" width="12.140625" style="10" customWidth="1"/>
    <col min="21" max="21" width="10.42578125" style="4" customWidth="1"/>
    <col min="22" max="27" width="9.140625" style="4"/>
    <col min="28" max="28" width="12.85546875" style="4" customWidth="1"/>
    <col min="29" max="33" width="9.140625" style="4"/>
    <col min="34" max="34" width="11.85546875" style="4" customWidth="1"/>
    <col min="35" max="35" width="36.7109375" style="4" customWidth="1"/>
    <col min="36" max="16384" width="9.140625" style="4"/>
  </cols>
  <sheetData>
    <row r="1" spans="1:57" s="1" customFormat="1" ht="86.25" customHeight="1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57" s="3" customFormat="1" ht="82.5" customHeight="1">
      <c r="A2" s="59" t="s">
        <v>0</v>
      </c>
      <c r="B2" s="59"/>
      <c r="C2" s="59"/>
      <c r="D2" s="59"/>
      <c r="E2" s="59"/>
      <c r="F2" s="60" t="s">
        <v>1</v>
      </c>
      <c r="G2" s="61"/>
      <c r="H2" s="61"/>
      <c r="I2" s="62"/>
      <c r="J2" s="63"/>
      <c r="K2" s="59" t="s">
        <v>2</v>
      </c>
      <c r="L2" s="59"/>
      <c r="M2" s="59"/>
      <c r="N2" s="59"/>
      <c r="O2" s="59"/>
      <c r="P2" s="59"/>
      <c r="Q2" s="59"/>
      <c r="R2" s="59"/>
      <c r="S2" s="59"/>
      <c r="T2" s="59"/>
      <c r="U2" s="64" t="s">
        <v>21</v>
      </c>
      <c r="V2" s="65"/>
      <c r="W2" s="65"/>
      <c r="X2" s="65"/>
      <c r="Y2" s="65"/>
      <c r="Z2" s="65"/>
      <c r="AA2" s="65"/>
      <c r="AB2" s="65"/>
      <c r="AC2" s="66" t="s">
        <v>22</v>
      </c>
      <c r="AD2" s="67"/>
      <c r="AE2" s="67"/>
      <c r="AF2" s="67"/>
      <c r="AG2" s="67"/>
      <c r="AH2" s="67"/>
      <c r="AI2" s="68" t="s">
        <v>23</v>
      </c>
      <c r="AJ2" s="26"/>
      <c r="AL2" s="27"/>
      <c r="AM2" s="27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34" t="s">
        <v>24</v>
      </c>
      <c r="BE2" s="28"/>
    </row>
    <row r="3" spans="1:57" s="2" customFormat="1" ht="187.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8" t="s">
        <v>17</v>
      </c>
      <c r="G3" s="18" t="s">
        <v>8</v>
      </c>
      <c r="H3" s="16" t="s">
        <v>9</v>
      </c>
      <c r="I3" s="25" t="s">
        <v>18</v>
      </c>
      <c r="J3" s="18" t="s">
        <v>19</v>
      </c>
      <c r="K3" s="19" t="s">
        <v>20</v>
      </c>
      <c r="L3" s="19" t="s">
        <v>10</v>
      </c>
      <c r="M3" s="19" t="s">
        <v>11</v>
      </c>
      <c r="N3" s="19" t="s">
        <v>12</v>
      </c>
      <c r="O3" s="20" t="s">
        <v>13</v>
      </c>
      <c r="P3" s="20" t="s">
        <v>10</v>
      </c>
      <c r="Q3" s="20" t="s">
        <v>14</v>
      </c>
      <c r="R3" s="20" t="s">
        <v>12</v>
      </c>
      <c r="S3" s="21" t="s">
        <v>15</v>
      </c>
      <c r="T3" s="21" t="s">
        <v>16</v>
      </c>
      <c r="U3" s="54" t="s">
        <v>25</v>
      </c>
      <c r="V3" s="55" t="s">
        <v>26</v>
      </c>
      <c r="W3" s="55" t="s">
        <v>27</v>
      </c>
      <c r="X3" s="55" t="s">
        <v>28</v>
      </c>
      <c r="Y3" s="55" t="s">
        <v>29</v>
      </c>
      <c r="Z3" s="55" t="s">
        <v>30</v>
      </c>
      <c r="AA3" s="55" t="s">
        <v>31</v>
      </c>
      <c r="AB3" s="56" t="s">
        <v>32</v>
      </c>
      <c r="AC3" s="55" t="s">
        <v>33</v>
      </c>
      <c r="AD3" s="55" t="s">
        <v>34</v>
      </c>
      <c r="AE3" s="55" t="s">
        <v>35</v>
      </c>
      <c r="AF3" s="55" t="s">
        <v>36</v>
      </c>
      <c r="AG3" s="55" t="s">
        <v>37</v>
      </c>
      <c r="AH3" s="57" t="s">
        <v>32</v>
      </c>
      <c r="AI3" s="69"/>
      <c r="AJ3" s="30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8"/>
      <c r="BB3" s="28"/>
      <c r="BC3" s="28"/>
      <c r="BD3" s="34" t="s">
        <v>38</v>
      </c>
      <c r="BE3" s="28"/>
    </row>
    <row r="4" spans="1:57" s="15" customFormat="1" ht="139.5" customHeight="1">
      <c r="A4" s="22"/>
      <c r="B4" s="12"/>
      <c r="C4" s="70" t="s">
        <v>41</v>
      </c>
      <c r="D4" s="72" t="s">
        <v>42</v>
      </c>
      <c r="E4" s="36" t="s">
        <v>43</v>
      </c>
      <c r="F4" s="36" t="s">
        <v>43</v>
      </c>
      <c r="G4" s="37" t="s">
        <v>44</v>
      </c>
      <c r="H4" s="37" t="s">
        <v>44</v>
      </c>
      <c r="I4" s="35" t="str">
        <f>IF(AND(AN4&gt;=2.5,AU4&gt;=2.5),"alto",IF(OR(AND(AN4&gt;=2.5,AU4&gt;=1.5,AU4&lt;2.5),AND(AN4&gt;=1.5,AN4&lt;2.5,AU4&gt;=2.5)),"medio",IF(OR(AND(AN4&lt;1.5,AU4&lt;2.5),AND(AN4&lt;2.5,AN4&gt;=1.5,AU4&lt;1.5)),"molto basso","basso")))</f>
        <v>basso</v>
      </c>
      <c r="J4" s="38" t="s">
        <v>60</v>
      </c>
      <c r="K4" s="39" t="s">
        <v>45</v>
      </c>
      <c r="L4" s="39" t="s">
        <v>46</v>
      </c>
      <c r="M4" s="39" t="s">
        <v>47</v>
      </c>
      <c r="N4" s="40"/>
      <c r="O4" s="41" t="s">
        <v>48</v>
      </c>
      <c r="P4" s="41" t="s">
        <v>46</v>
      </c>
      <c r="Q4" s="41" t="s">
        <v>49</v>
      </c>
      <c r="R4" s="42"/>
      <c r="S4" s="43" t="s">
        <v>50</v>
      </c>
      <c r="T4" s="13"/>
      <c r="U4" s="37" t="s">
        <v>44</v>
      </c>
      <c r="V4" s="51" t="s">
        <v>39</v>
      </c>
      <c r="W4" s="51" t="s">
        <v>39</v>
      </c>
      <c r="X4" s="51" t="s">
        <v>24</v>
      </c>
      <c r="Y4" s="51" t="s">
        <v>39</v>
      </c>
      <c r="Z4" s="51" t="s">
        <v>24</v>
      </c>
      <c r="AA4" s="51" t="s">
        <v>24</v>
      </c>
      <c r="AB4" s="52" t="str">
        <f t="shared" ref="AB4" si="0">IF(AN4&lt;1.5,"molto basso",IF(AN4&lt;2.5,"basso",IF(AN4&lt;3.5,"medio",IF(AN4&lt;4.5,"alto","ERRORE VALORE"))))</f>
        <v>basso</v>
      </c>
      <c r="AC4" s="51" t="s">
        <v>38</v>
      </c>
      <c r="AD4" s="51" t="s">
        <v>39</v>
      </c>
      <c r="AE4" s="51" t="s">
        <v>39</v>
      </c>
      <c r="AF4" s="51" t="s">
        <v>38</v>
      </c>
      <c r="AG4" s="51" t="s">
        <v>38</v>
      </c>
      <c r="AH4" s="52" t="str">
        <f t="shared" ref="AH4" si="1">IF(AU4&lt;1.5,"molto basso",IF(AU4&lt;2.5,"basso",IF(AU4&lt;3.5,"medio",IF(AU4&lt;4.5,"alto","ERRORE VALORE"))))</f>
        <v>basso</v>
      </c>
      <c r="AI4" s="53" t="s">
        <v>62</v>
      </c>
      <c r="AJ4" s="31"/>
      <c r="AK4" s="4"/>
      <c r="AL4" s="32"/>
      <c r="AM4" s="32"/>
      <c r="AN4" s="34">
        <f>SUM(AO4:AT4)/6</f>
        <v>2</v>
      </c>
      <c r="AO4" s="34">
        <f t="shared" ref="AO4:AT4" si="2">MATCH(V4,$BD$2:$BD$5,0)</f>
        <v>3</v>
      </c>
      <c r="AP4" s="34">
        <f t="shared" si="2"/>
        <v>3</v>
      </c>
      <c r="AQ4" s="34">
        <f t="shared" si="2"/>
        <v>1</v>
      </c>
      <c r="AR4" s="34">
        <f t="shared" si="2"/>
        <v>3</v>
      </c>
      <c r="AS4" s="34">
        <f t="shared" si="2"/>
        <v>1</v>
      </c>
      <c r="AT4" s="34">
        <f t="shared" si="2"/>
        <v>1</v>
      </c>
      <c r="AU4" s="34">
        <f>SUM(AV4:AZ4)/5</f>
        <v>2.4</v>
      </c>
      <c r="AV4" s="34">
        <f>MATCH(AC4,$BD$2:$BD$5,0)</f>
        <v>2</v>
      </c>
      <c r="AW4" s="34">
        <f>MATCH(AD4,$BD$2:$BD$5,0)</f>
        <v>3</v>
      </c>
      <c r="AX4" s="34">
        <f>MATCH(AE4,$BD$2:$BD$5,0)</f>
        <v>3</v>
      </c>
      <c r="AY4" s="34">
        <f>MATCH(AF4,$BD$2:$BD$5,0)</f>
        <v>2</v>
      </c>
      <c r="AZ4" s="34">
        <f>MATCH(AG4,$BD$2:$BD$5,0)</f>
        <v>2</v>
      </c>
      <c r="BA4" s="29"/>
      <c r="BB4" s="29"/>
      <c r="BC4" s="29"/>
      <c r="BD4" s="34" t="s">
        <v>39</v>
      </c>
      <c r="BE4" s="33"/>
    </row>
    <row r="5" spans="1:57" s="15" customFormat="1" ht="71.25" customHeight="1">
      <c r="A5" s="22"/>
      <c r="B5" s="12"/>
      <c r="C5" s="71"/>
      <c r="D5" s="73"/>
      <c r="E5" s="36" t="s">
        <v>51</v>
      </c>
      <c r="F5" s="44"/>
      <c r="G5" s="37" t="s">
        <v>52</v>
      </c>
      <c r="H5" s="37" t="s">
        <v>52</v>
      </c>
      <c r="I5" s="35" t="str">
        <f t="shared" ref="I5:I7" si="3">IF(AND(AN5&gt;=2.5,AU5&gt;=2.5),"alto",IF(OR(AND(AN5&gt;=2.5,AU5&gt;=1.5,AU5&lt;2.5),AND(AN5&gt;=1.5,AN5&lt;2.5,AU5&gt;=2.5)),"medio",IF(OR(AND(AN5&lt;1.5,AU5&lt;2.5),AND(AN5&lt;2.5,AN5&gt;=1.5,AU5&lt;1.5)),"molto basso","basso")))</f>
        <v>molto basso</v>
      </c>
      <c r="J5" s="38" t="s">
        <v>60</v>
      </c>
      <c r="K5" s="39" t="s">
        <v>47</v>
      </c>
      <c r="L5" s="39" t="s">
        <v>53</v>
      </c>
      <c r="M5" s="39" t="s">
        <v>54</v>
      </c>
      <c r="N5" s="47"/>
      <c r="O5" s="41" t="s">
        <v>48</v>
      </c>
      <c r="P5" s="41" t="s">
        <v>53</v>
      </c>
      <c r="Q5" s="41" t="s">
        <v>49</v>
      </c>
      <c r="R5" s="45"/>
      <c r="S5" s="43" t="s">
        <v>50</v>
      </c>
      <c r="T5" s="13"/>
      <c r="U5" s="37" t="s">
        <v>52</v>
      </c>
      <c r="V5" s="51" t="s">
        <v>24</v>
      </c>
      <c r="W5" s="51" t="s">
        <v>24</v>
      </c>
      <c r="X5" s="51" t="s">
        <v>24</v>
      </c>
      <c r="Y5" s="51" t="s">
        <v>24</v>
      </c>
      <c r="Z5" s="51" t="s">
        <v>24</v>
      </c>
      <c r="AA5" s="51" t="s">
        <v>24</v>
      </c>
      <c r="AB5" s="52" t="str">
        <f t="shared" ref="AB5" si="4">IF(AN5&lt;1.5,"molto basso",IF(AN5&lt;2.5,"basso",IF(AN5&lt;3.5,"medio",IF(AN5&lt;4.5,"alto","ERRORE VALORE"))))</f>
        <v>molto basso</v>
      </c>
      <c r="AC5" s="51" t="s">
        <v>38</v>
      </c>
      <c r="AD5" s="51" t="s">
        <v>24</v>
      </c>
      <c r="AE5" s="51" t="s">
        <v>38</v>
      </c>
      <c r="AF5" s="51" t="s">
        <v>24</v>
      </c>
      <c r="AG5" s="51" t="s">
        <v>24</v>
      </c>
      <c r="AH5" s="52" t="str">
        <f t="shared" ref="AH5" si="5">IF(AU5&lt;1.5,"molto basso",IF(AU5&lt;2.5,"basso",IF(AU5&lt;3.5,"medio",IF(AU5&lt;4.5,"alto","ERRORE VALORE"))))</f>
        <v>molto basso</v>
      </c>
      <c r="AI5" s="53" t="s">
        <v>63</v>
      </c>
      <c r="AJ5" s="31"/>
      <c r="AK5" s="4"/>
      <c r="AL5" s="32"/>
      <c r="AM5" s="32"/>
      <c r="AN5" s="34">
        <f t="shared" ref="AN5:AN8" si="6">SUM(AO5:AT5)/6</f>
        <v>1</v>
      </c>
      <c r="AO5" s="34">
        <f t="shared" ref="AO5:AO8" si="7">MATCH(V5,$BD$2:$BD$5,0)</f>
        <v>1</v>
      </c>
      <c r="AP5" s="34">
        <f t="shared" ref="AP5:AP8" si="8">MATCH(W5,$BD$2:$BD$5,0)</f>
        <v>1</v>
      </c>
      <c r="AQ5" s="34">
        <f t="shared" ref="AQ5:AQ8" si="9">MATCH(X5,$BD$2:$BD$5,0)</f>
        <v>1</v>
      </c>
      <c r="AR5" s="34">
        <f t="shared" ref="AR5:AR8" si="10">MATCH(Y5,$BD$2:$BD$5,0)</f>
        <v>1</v>
      </c>
      <c r="AS5" s="34">
        <f t="shared" ref="AS5:AS8" si="11">MATCH(Z5,$BD$2:$BD$5,0)</f>
        <v>1</v>
      </c>
      <c r="AT5" s="34">
        <f t="shared" ref="AT5:AT8" si="12">MATCH(AA5,$BD$2:$BD$5,0)</f>
        <v>1</v>
      </c>
      <c r="AU5" s="34">
        <f t="shared" ref="AU5:AU8" si="13">SUM(AV5:AZ5)/5</f>
        <v>1.4</v>
      </c>
      <c r="AV5" s="34">
        <f t="shared" ref="AV5:AV8" si="14">MATCH(AC5,$BD$2:$BD$5,0)</f>
        <v>2</v>
      </c>
      <c r="AW5" s="34">
        <f t="shared" ref="AW5:AW8" si="15">MATCH(AD5,$BD$2:$BD$5,0)</f>
        <v>1</v>
      </c>
      <c r="AX5" s="34">
        <f t="shared" ref="AX5:AX8" si="16">MATCH(AE5,$BD$2:$BD$5,0)</f>
        <v>2</v>
      </c>
      <c r="AY5" s="34">
        <f t="shared" ref="AY5:AY8" si="17">MATCH(AF5,$BD$2:$BD$5,0)</f>
        <v>1</v>
      </c>
      <c r="AZ5" s="34">
        <f t="shared" ref="AZ5" si="18">MATCH(AG5,$BD$2:$BD$5,0)</f>
        <v>1</v>
      </c>
      <c r="BA5" s="33"/>
      <c r="BB5" s="33"/>
      <c r="BC5" s="33"/>
      <c r="BD5" s="34" t="s">
        <v>40</v>
      </c>
      <c r="BE5" s="33"/>
    </row>
    <row r="6" spans="1:57" ht="78" customHeight="1">
      <c r="C6" s="71"/>
      <c r="D6" s="73"/>
      <c r="E6" s="36" t="s">
        <v>55</v>
      </c>
      <c r="F6" s="46"/>
      <c r="G6" s="37" t="s">
        <v>56</v>
      </c>
      <c r="H6" s="37" t="s">
        <v>56</v>
      </c>
      <c r="I6" s="35" t="str">
        <f t="shared" si="3"/>
        <v>medio</v>
      </c>
      <c r="J6" s="38" t="s">
        <v>60</v>
      </c>
      <c r="K6" s="39" t="s">
        <v>47</v>
      </c>
      <c r="L6" s="39" t="s">
        <v>57</v>
      </c>
      <c r="M6" s="39" t="s">
        <v>54</v>
      </c>
      <c r="N6" s="47"/>
      <c r="O6" s="41" t="s">
        <v>48</v>
      </c>
      <c r="P6" s="41" t="s">
        <v>57</v>
      </c>
      <c r="Q6" s="41" t="s">
        <v>49</v>
      </c>
      <c r="R6" s="48"/>
      <c r="S6" s="43" t="s">
        <v>50</v>
      </c>
      <c r="T6" s="49"/>
      <c r="U6" s="37" t="s">
        <v>56</v>
      </c>
      <c r="V6" s="51" t="s">
        <v>39</v>
      </c>
      <c r="W6" s="51" t="s">
        <v>38</v>
      </c>
      <c r="X6" s="51" t="s">
        <v>38</v>
      </c>
      <c r="Y6" s="51" t="s">
        <v>39</v>
      </c>
      <c r="Z6" s="51" t="s">
        <v>39</v>
      </c>
      <c r="AA6" s="51" t="s">
        <v>38</v>
      </c>
      <c r="AB6" s="52" t="str">
        <f t="shared" ref="AB6" si="19">IF(AN6&lt;1.5,"molto basso",IF(AN6&lt;2.5,"basso",IF(AN6&lt;3.5,"medio",IF(AN6&lt;4.5,"alto","ERRORE VALORE"))))</f>
        <v>medio</v>
      </c>
      <c r="AC6" s="51" t="s">
        <v>39</v>
      </c>
      <c r="AD6" s="51" t="s">
        <v>38</v>
      </c>
      <c r="AE6" s="51" t="s">
        <v>38</v>
      </c>
      <c r="AF6" s="51" t="s">
        <v>38</v>
      </c>
      <c r="AG6" s="51" t="s">
        <v>38</v>
      </c>
      <c r="AH6" s="52" t="str">
        <f t="shared" ref="AH6" si="20">IF(AU6&lt;1.5,"molto basso",IF(AU6&lt;2.5,"basso",IF(AU6&lt;3.5,"medio",IF(AU6&lt;4.5,"alto","ERRORE VALORE"))))</f>
        <v>basso</v>
      </c>
      <c r="AI6" s="53" t="s">
        <v>64</v>
      </c>
      <c r="AN6" s="34">
        <f t="shared" si="6"/>
        <v>2.5</v>
      </c>
      <c r="AO6" s="34">
        <f t="shared" si="7"/>
        <v>3</v>
      </c>
      <c r="AP6" s="34">
        <f t="shared" si="8"/>
        <v>2</v>
      </c>
      <c r="AQ6" s="34">
        <f t="shared" si="9"/>
        <v>2</v>
      </c>
      <c r="AR6" s="34">
        <f t="shared" si="10"/>
        <v>3</v>
      </c>
      <c r="AS6" s="34">
        <f t="shared" si="11"/>
        <v>3</v>
      </c>
      <c r="AT6" s="34">
        <f t="shared" si="12"/>
        <v>2</v>
      </c>
      <c r="AU6" s="34">
        <f t="shared" si="13"/>
        <v>1.8</v>
      </c>
      <c r="AV6" s="34">
        <f t="shared" si="14"/>
        <v>3</v>
      </c>
      <c r="AW6" s="34">
        <f t="shared" si="15"/>
        <v>2</v>
      </c>
      <c r="AX6" s="34">
        <f t="shared" si="16"/>
        <v>2</v>
      </c>
      <c r="AY6" s="34">
        <f t="shared" si="17"/>
        <v>2</v>
      </c>
    </row>
    <row r="7" spans="1:57" ht="106.5" customHeight="1">
      <c r="C7" s="71"/>
      <c r="D7" s="73"/>
      <c r="E7" s="36" t="s">
        <v>58</v>
      </c>
      <c r="F7" s="46"/>
      <c r="G7" s="50" t="s">
        <v>59</v>
      </c>
      <c r="H7" s="50" t="s">
        <v>59</v>
      </c>
      <c r="I7" s="35" t="e">
        <f t="shared" si="3"/>
        <v>#N/A</v>
      </c>
      <c r="J7" s="38" t="s">
        <v>61</v>
      </c>
      <c r="K7" s="39"/>
      <c r="L7" s="39"/>
      <c r="M7" s="39"/>
      <c r="N7" s="47"/>
      <c r="O7" s="48"/>
      <c r="P7" s="11"/>
      <c r="Q7" s="48"/>
      <c r="R7" s="48"/>
      <c r="S7" s="43" t="s">
        <v>50</v>
      </c>
      <c r="T7" s="49"/>
      <c r="U7" s="50" t="s">
        <v>59</v>
      </c>
      <c r="V7" s="51"/>
      <c r="W7" s="51"/>
      <c r="X7" s="51"/>
      <c r="Y7" s="51"/>
      <c r="Z7" s="51"/>
      <c r="AA7" s="51"/>
      <c r="AB7" s="52"/>
      <c r="AC7" s="51"/>
      <c r="AD7" s="51"/>
      <c r="AE7" s="51"/>
      <c r="AF7" s="51"/>
      <c r="AG7" s="51"/>
      <c r="AH7" s="52"/>
      <c r="AI7" s="53" t="s">
        <v>65</v>
      </c>
      <c r="AN7" s="34" t="e">
        <f t="shared" si="6"/>
        <v>#N/A</v>
      </c>
      <c r="AO7" s="34" t="e">
        <f t="shared" si="7"/>
        <v>#N/A</v>
      </c>
      <c r="AP7" s="34" t="e">
        <f t="shared" si="8"/>
        <v>#N/A</v>
      </c>
      <c r="AQ7" s="34" t="e">
        <f t="shared" si="9"/>
        <v>#N/A</v>
      </c>
      <c r="AR7" s="34" t="e">
        <f t="shared" si="10"/>
        <v>#N/A</v>
      </c>
      <c r="AS7" s="34" t="e">
        <f t="shared" si="11"/>
        <v>#N/A</v>
      </c>
      <c r="AT7" s="34" t="e">
        <f t="shared" si="12"/>
        <v>#N/A</v>
      </c>
      <c r="AU7" s="34" t="e">
        <f t="shared" si="13"/>
        <v>#N/A</v>
      </c>
      <c r="AV7" s="34" t="e">
        <f t="shared" si="14"/>
        <v>#N/A</v>
      </c>
      <c r="AW7" s="34" t="e">
        <f t="shared" si="15"/>
        <v>#N/A</v>
      </c>
      <c r="AX7" s="34" t="e">
        <f t="shared" si="16"/>
        <v>#N/A</v>
      </c>
      <c r="AY7" s="34" t="e">
        <f t="shared" si="17"/>
        <v>#N/A</v>
      </c>
    </row>
    <row r="8" spans="1:57" ht="15">
      <c r="AN8" s="34" t="e">
        <f t="shared" si="6"/>
        <v>#N/A</v>
      </c>
      <c r="AO8" s="34" t="e">
        <f t="shared" si="7"/>
        <v>#N/A</v>
      </c>
      <c r="AP8" s="34" t="e">
        <f t="shared" si="8"/>
        <v>#N/A</v>
      </c>
      <c r="AQ8" s="34" t="e">
        <f t="shared" si="9"/>
        <v>#N/A</v>
      </c>
      <c r="AR8" s="34" t="e">
        <f t="shared" si="10"/>
        <v>#N/A</v>
      </c>
      <c r="AS8" s="34" t="e">
        <f t="shared" si="11"/>
        <v>#N/A</v>
      </c>
      <c r="AT8" s="34" t="e">
        <f t="shared" si="12"/>
        <v>#N/A</v>
      </c>
      <c r="AU8" s="34" t="e">
        <f t="shared" si="13"/>
        <v>#N/A</v>
      </c>
      <c r="AV8" s="34" t="e">
        <f t="shared" si="14"/>
        <v>#N/A</v>
      </c>
      <c r="AW8" s="34" t="e">
        <f t="shared" si="15"/>
        <v>#N/A</v>
      </c>
      <c r="AX8" s="34" t="e">
        <f t="shared" si="16"/>
        <v>#N/A</v>
      </c>
      <c r="AY8" s="34" t="e">
        <f t="shared" si="17"/>
        <v>#N/A</v>
      </c>
    </row>
  </sheetData>
  <mergeCells count="9">
    <mergeCell ref="AC2:AH2"/>
    <mergeCell ref="AI2:AI3"/>
    <mergeCell ref="C4:C7"/>
    <mergeCell ref="D4:D7"/>
    <mergeCell ref="A1:T1"/>
    <mergeCell ref="A2:E2"/>
    <mergeCell ref="K2:T2"/>
    <mergeCell ref="F2:J2"/>
    <mergeCell ref="U2:AB2"/>
  </mergeCells>
  <dataValidations count="1">
    <dataValidation type="list" allowBlank="1" showInputMessage="1" showErrorMessage="1" sqref="V4:AA7 AC4:AG7">
      <formula1>$BD$1:$BD$5</formula1>
    </dataValidation>
  </dataValidations>
  <pageMargins left="0.27559055118110237" right="0.19685039370078741" top="0.74803149606299213" bottom="0.35433070866141736" header="0.31496062992125984" footer="0.31496062992125984"/>
  <pageSetup paperSize="8" scale="8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sinottico</vt:lpstr>
      <vt:lpstr>'Quadro sinottico'!Titoli_stampa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Direzione</cp:lastModifiedBy>
  <cp:lastPrinted>2019-12-10T11:02:48Z</cp:lastPrinted>
  <dcterms:created xsi:type="dcterms:W3CDTF">2016-10-24T10:01:59Z</dcterms:created>
  <dcterms:modified xsi:type="dcterms:W3CDTF">2020-02-03T11:12:26Z</dcterms:modified>
</cp:coreProperties>
</file>